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lank" sheetId="2" state="visible" r:id="rId2"/>
    <sheet xmlns:r="http://schemas.openxmlformats.org/officeDocument/2006/relationships" name="Example (YP-48, illustrativ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2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color rgb="0016222E"/>
      <sz val="11"/>
    </font>
    <font>
      <b val="1"/>
      <color rgb="000E2A47"/>
      <sz val="11"/>
    </font>
    <font>
      <b val="1"/>
      <color rgb="00FFFFFF"/>
      <sz val="10"/>
    </font>
    <font>
      <color rgb="0016222E"/>
      <sz val="10"/>
    </font>
    <font>
      <b val="1"/>
      <color rgb="000E2A47"/>
    </font>
    <font>
      <b val="1"/>
      <color rgb="0016222E"/>
      <sz val="10"/>
    </font>
    <font>
      <b val="1"/>
      <color rgb="000E2A47"/>
      <sz val="10"/>
    </font>
    <font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  <fill>
      <patternFill patternType="solid">
        <fgColor rgb="00FFFFFF"/>
      </patternFill>
    </fill>
    <fill>
      <patternFill patternType="solid">
        <fgColor rgb="00F3F6F9"/>
      </patternFill>
    </fill>
  </fills>
  <borders count="4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0" fillId="0" borderId="2" pivotButton="0" quotePrefix="0" xfId="0"/>
    <xf numFmtId="0" fontId="6" fillId="2" borderId="3" applyAlignment="1" pivotButton="0" quotePrefix="0" xfId="0">
      <alignment vertical="center" wrapText="1"/>
    </xf>
    <xf numFmtId="0" fontId="7" fillId="4" borderId="3" applyAlignment="1" pivotButton="0" quotePrefix="0" xfId="0">
      <alignment vertical="top" wrapText="1"/>
    </xf>
    <xf numFmtId="0" fontId="7" fillId="5" borderId="3" applyAlignment="1" pivotButton="0" quotePrefix="0" xfId="0">
      <alignment vertical="top" wrapText="1"/>
    </xf>
    <xf numFmtId="164" fontId="7" fillId="4" borderId="3" applyAlignment="1" pivotButton="0" quotePrefix="0" xfId="0">
      <alignment vertical="top" wrapText="1"/>
    </xf>
    <xf numFmtId="164" fontId="7" fillId="5" borderId="3" applyAlignment="1" pivotButton="0" quotePrefix="0" xfId="0">
      <alignment vertical="top" wrapText="1"/>
    </xf>
    <xf numFmtId="0" fontId="7" fillId="0" borderId="3" applyAlignment="1" pivotButton="0" quotePrefix="0" xfId="0">
      <alignment vertical="top" wrapText="1"/>
    </xf>
    <xf numFmtId="0" fontId="8" fillId="0" borderId="0" pivotButton="0" quotePrefix="0" xfId="0"/>
    <xf numFmtId="164" fontId="8" fillId="5" borderId="3" pivotButton="0" quotePrefix="0" xfId="0"/>
    <xf numFmtId="0" fontId="9" fillId="0" borderId="0" applyAlignment="1" pivotButton="0" quotePrefix="0" xfId="0">
      <alignment horizontal="right"/>
    </xf>
    <xf numFmtId="0" fontId="10" fillId="5" borderId="3" applyAlignment="1" pivotButton="0" quotePrefix="0" xfId="0">
      <alignment horizontal="left"/>
    </xf>
    <xf numFmtId="164" fontId="10" fillId="5" borderId="3" applyAlignment="1" pivotButton="0" quotePrefix="0" xfId="0">
      <alignment horizontal="left"/>
    </xf>
    <xf numFmtId="164" fontId="10" fillId="4" borderId="3" applyAlignment="1" pivotButton="0" quotePrefix="0" xfId="0">
      <alignment horizontal="left"/>
    </xf>
    <xf numFmtId="0" fontId="10" fillId="4" borderId="3" applyAlignment="1" pivotButton="0" quotePrefix="0" xfId="0">
      <alignment horizontal="left"/>
    </xf>
    <xf numFmtId="0" fontId="11" fillId="3" borderId="0" applyAlignment="1" pivotButton="0" quotePrefix="0" xfId="0">
      <alignment vertical="center" indent="1"/>
    </xf>
  </cellXfs>
  <cellStyles count="1">
    <cellStyle name="Normal" xfId="0" builtinId="0" hidden="0"/>
  </cellStyles>
  <dxfs count="4">
    <dxf>
      <font>
        <b val="1"/>
        <color rgb="00B4531A"/>
      </font>
      <fill>
        <patternFill patternType="solid">
          <fgColor rgb="00FBE3D2"/>
        </patternFill>
      </fill>
    </dxf>
    <dxf>
      <fill>
        <patternFill patternType="solid">
          <fgColor rgb="00E3EEF8"/>
        </patternFill>
      </fill>
    </dxf>
    <dxf>
      <fill>
        <patternFill patternType="solid">
          <fgColor rgb="00FBE3D2"/>
        </patternFill>
      </fill>
    </dxf>
    <dxf>
      <fill>
        <patternFill patternType="solid">
          <fgColor rgb="00FFF4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30" customHeight="1">
      <c r="A1" s="1" t="inlineStr">
        <is>
          <t>TPL-SPM-T6  |  project2-me.com</t>
        </is>
      </c>
    </row>
    <row r="2" ht="26" customHeight="1">
      <c r="A2" s="2" t="inlineStr">
        <is>
          <t>Milestone Payment Plan and Evidence Tracker (T6)</t>
        </is>
      </c>
    </row>
    <row r="3" ht="30" customHeight="1">
      <c r="A3" s="3" t="inlineStr">
        <is>
          <t>Superyacht Project Management | Free PM Templates &amp; Documents for Yacht and Shipyard Projects</t>
        </is>
      </c>
    </row>
    <row r="5">
      <c r="A5" s="4" t="inlineStr">
        <is>
          <t>From project2-me.com, lesson: Building the Milestone Payment Plan and Its Evidence Pack.</t>
        </is>
      </c>
    </row>
    <row r="6">
      <c r="A6" s="4" t="inlineStr"/>
    </row>
    <row r="7">
      <c r="A7" s="5" t="inlineStr">
        <is>
          <t>What is in this file</t>
        </is>
      </c>
    </row>
    <row r="8">
      <c r="A8" s="4" t="inlineStr">
        <is>
          <t>Blank: an empty payment plan (10 rows) with an evidence checklist (60 rows) underneath.</t>
        </is>
      </c>
    </row>
    <row r="9">
      <c r="A9" s="4" t="inlineStr">
        <is>
          <t>Example (YP-48, illustrative): the seven-payment plan and evidence checklist used in the lesson, shown at month 14.</t>
        </is>
      </c>
    </row>
    <row r="10">
      <c r="A10" s="4" t="inlineStr"/>
    </row>
    <row r="11">
      <c r="A11" s="5" t="inlineStr">
        <is>
          <t>How to use it</t>
        </is>
      </c>
    </row>
    <row r="12">
      <c r="A12" s="4" t="inlineStr">
        <is>
          <t>White cells are inputs. Grey cells are formulas: evidence items OK, cumulative share, paid to date, paid minus progress.</t>
        </is>
      </c>
    </row>
    <row r="13">
      <c r="A13" s="4" t="inlineStr">
        <is>
          <t>Shares are an index where the contract price = 100. Multiply by your own price outside this sheet if you need money values.</t>
        </is>
      </c>
    </row>
    <row r="14">
      <c r="A14" s="4" t="inlineStr">
        <is>
          <t>The check under the plan turns orange if the shares do not add up to 100, or if the security cover is below the amount paid.</t>
        </is>
      </c>
    </row>
    <row r="15">
      <c r="A15" s="4" t="inlineStr">
        <is>
          <t>Status: Planned &gt; Claimed &gt; Certified &gt; Invoiced &gt; Paid. Use Disputed while a claim is contested. Only Paid counts in Paid to date.</t>
        </is>
      </c>
    </row>
    <row r="16">
      <c r="A16" s="4" t="inlineStr">
        <is>
          <t>Evidence checklist: give each line the milestone number it belongs to. 'Evidence items OK' counts the lines marked Yes.</t>
        </is>
      </c>
    </row>
    <row r="17">
      <c r="A17" s="4" t="inlineStr">
        <is>
          <t>Est. physical progress is your own estimate of value built at the milestone month, on the same 0 to 100 index.</t>
        </is>
      </c>
    </row>
    <row r="18">
      <c r="A18" s="4" t="inlineStr"/>
    </row>
    <row r="19">
      <c r="A19" s="5" t="inlineStr">
        <is>
          <t>About the example</t>
        </is>
      </c>
    </row>
    <row r="20">
      <c r="A20" s="4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21">
      <c r="A21" s="4" t="inlineStr">
        <is>
          <t>The payment shares are illustrative. There is no standard split for yacht milestone payments; yours is negotiated.</t>
        </is>
      </c>
    </row>
    <row r="22">
      <c r="A22" s="4" t="inlineStr">
        <is>
          <t>Milestone months come from the illustrative YP-48 master schedule (lesson: The Master Schedule for a Yacht Build).</t>
        </is>
      </c>
    </row>
    <row r="23">
      <c r="A23" s="4" t="inlineStr">
        <is>
          <t>Physical progress uses assumed weights per schedule activity, spread evenly over each activity.</t>
        </is>
      </c>
    </row>
    <row r="24">
      <c r="A24" s="4" t="inlineStr">
        <is>
          <t>Those weights are a teaching assumption, not data.</t>
        </is>
      </c>
    </row>
    <row r="25">
      <c r="A25" s="4" t="inlineStr">
        <is>
          <t>Class society and flag are not chosen in the example, so the text refers to 'class' and 'flag' in general terms.</t>
        </is>
      </c>
    </row>
    <row r="26">
      <c r="A26" s="4" t="inlineStr"/>
    </row>
    <row r="27">
      <c r="A27" s="5" t="inlineStr">
        <is>
          <t>This file is a planning aid, not legal advice. The contract and your counsel decide what a milestone requires.</t>
        </is>
      </c>
    </row>
  </sheetData>
  <mergeCells count="2">
    <mergeCell ref="A3"/>
    <mergeCell ref="A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8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12" customWidth="1" min="3" max="3"/>
    <col width="58" customWidth="1" min="4" max="4"/>
    <col width="44" customWidth="1" min="5" max="5"/>
    <col width="16" customWidth="1" min="6" max="6"/>
    <col width="18" customWidth="1" min="7" max="7"/>
    <col width="14" customWidth="1" min="8" max="8"/>
    <col width="11" customWidth="1" min="9" max="9"/>
    <col width="12" customWidth="1" min="10" max="10"/>
    <col width="12" customWidth="1" min="11" max="11"/>
    <col width="9" customWidth="1" min="12" max="12"/>
    <col width="11" customWidth="1" min="13" max="13"/>
    <col width="11" customWidth="1" min="14" max="14"/>
    <col width="11" customWidth="1" min="15" max="15"/>
    <col width="11" customWidth="1" min="16" max="16"/>
    <col width="12" customWidth="1" min="17" max="17"/>
    <col width="34" customWidth="1" min="18" max="18"/>
  </cols>
  <sheetData>
    <row r="1" ht="30" customHeight="1">
      <c r="R1" s="1" t="inlineStr">
        <is>
          <t>TPL-SPM-T6  |  project2-me.com</t>
        </is>
      </c>
    </row>
    <row r="2" ht="26" customHeight="1">
      <c r="A2" s="2" t="inlineStr">
        <is>
          <t>Milestone Payment Plan and Evidence Tracker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</row>
    <row r="3" ht="30" customHeight="1">
      <c r="A3" s="3" t="inlineStr">
        <is>
          <t>Index: contract price = 100. White cells are inputs, grey cells are formulas.</t>
        </is>
      </c>
    </row>
    <row r="5" ht="44" customHeight="1">
      <c r="A5" s="7" t="inlineStr">
        <is>
          <t>No</t>
        </is>
      </c>
      <c r="B5" s="7" t="inlineStr">
        <is>
          <t>Payment milestone</t>
        </is>
      </c>
      <c r="C5" s="7" t="inlineStr">
        <is>
          <t>Planned month</t>
        </is>
      </c>
      <c r="D5" s="7" t="inlineStr">
        <is>
          <t>Completion definition (what must be true on the day)</t>
        </is>
      </c>
      <c r="E5" s="7" t="inlineStr">
        <is>
          <t>Evidence required (details in the checklist below)</t>
        </is>
      </c>
      <c r="F5" s="7" t="inlineStr">
        <is>
          <t>Yard responsible</t>
        </is>
      </c>
      <c r="G5" s="7" t="inlineStr">
        <is>
          <t>Verified by</t>
        </is>
      </c>
      <c r="H5" s="7" t="inlineStr">
        <is>
          <t>Survey / inspection ref.</t>
        </is>
      </c>
      <c r="I5" s="7" t="inlineStr">
        <is>
          <t>Evidence items OK</t>
        </is>
      </c>
      <c r="J5" s="7" t="inlineStr">
        <is>
          <t>Certificate signed (date)</t>
        </is>
      </c>
      <c r="K5" s="7" t="inlineStr">
        <is>
          <t>Status</t>
        </is>
      </c>
      <c r="L5" s="7" t="inlineStr">
        <is>
          <t>Share (index)</t>
        </is>
      </c>
      <c r="M5" s="7" t="inlineStr">
        <is>
          <t>Cumulative share (index)</t>
        </is>
      </c>
      <c r="N5" s="7" t="inlineStr">
        <is>
          <t>Paid to date (index)</t>
        </is>
      </c>
      <c r="O5" s="7" t="inlineStr">
        <is>
          <t>Est. physical progress (index)</t>
        </is>
      </c>
      <c r="P5" s="7" t="inlineStr">
        <is>
          <t>Paid minus progress</t>
        </is>
      </c>
      <c r="Q5" s="7" t="inlineStr">
        <is>
          <t>Payment date</t>
        </is>
      </c>
      <c r="R5" s="7" t="inlineStr">
        <is>
          <t>Notes</t>
        </is>
      </c>
    </row>
    <row r="6" ht="30" customHeight="1">
      <c r="A6" s="8" t="n"/>
      <c r="B6" s="8" t="n"/>
      <c r="C6" s="8" t="n"/>
      <c r="D6" s="8" t="n"/>
      <c r="E6" s="8" t="n"/>
      <c r="F6" s="8" t="n"/>
      <c r="G6" s="8" t="n"/>
      <c r="H6" s="8" t="n"/>
      <c r="I6" s="9">
        <f>IF(A6="","",COUNTIFS($A$24:$A$83,A6,$I$24:$I$83,"Yes")&amp;" of "&amp;COUNTIF($A$24:$A$83,A6))</f>
        <v/>
      </c>
      <c r="J6" s="8" t="n"/>
      <c r="K6" s="8" t="n"/>
      <c r="L6" s="10" t="n"/>
      <c r="M6" s="11">
        <f>IF(L6="","",SUM(L$6:L6))</f>
        <v/>
      </c>
      <c r="N6" s="11">
        <f>IF(L6="","",SUMIF(K$6:K6,"Paid",L$6:L6))</f>
        <v/>
      </c>
      <c r="O6" s="10" t="n"/>
      <c r="P6" s="11">
        <f>IF(OR(L6="",O6=""),"",M6-O6)</f>
        <v/>
      </c>
      <c r="Q6" s="12" t="n"/>
      <c r="R6" s="12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9">
        <f>IF(A7="","",COUNTIFS($A$24:$A$83,A7,$I$24:$I$83,"Yes")&amp;" of "&amp;COUNTIF($A$24:$A$83,A7))</f>
        <v/>
      </c>
      <c r="J7" s="8" t="n"/>
      <c r="K7" s="8" t="n"/>
      <c r="L7" s="10" t="n"/>
      <c r="M7" s="11">
        <f>IF(L7="","",SUM(L$6:L7))</f>
        <v/>
      </c>
      <c r="N7" s="11">
        <f>IF(L7="","",SUMIF(K$6:K7,"Paid",L$6:L7))</f>
        <v/>
      </c>
      <c r="O7" s="10" t="n"/>
      <c r="P7" s="11">
        <f>IF(OR(L7="",O7=""),"",M7-O7)</f>
        <v/>
      </c>
      <c r="Q7" s="12" t="n"/>
      <c r="R7" s="12" t="n"/>
    </row>
    <row r="8" ht="30" customHeight="1">
      <c r="A8" s="8" t="n"/>
      <c r="B8" s="8" t="n"/>
      <c r="C8" s="8" t="n"/>
      <c r="D8" s="8" t="n"/>
      <c r="E8" s="8" t="n"/>
      <c r="F8" s="8" t="n"/>
      <c r="G8" s="8" t="n"/>
      <c r="H8" s="8" t="n"/>
      <c r="I8" s="9">
        <f>IF(A8="","",COUNTIFS($A$24:$A$83,A8,$I$24:$I$83,"Yes")&amp;" of "&amp;COUNTIF($A$24:$A$83,A8))</f>
        <v/>
      </c>
      <c r="J8" s="8" t="n"/>
      <c r="K8" s="8" t="n"/>
      <c r="L8" s="10" t="n"/>
      <c r="M8" s="11">
        <f>IF(L8="","",SUM(L$6:L8))</f>
        <v/>
      </c>
      <c r="N8" s="11">
        <f>IF(L8="","",SUMIF(K$6:K8,"Paid",L$6:L8))</f>
        <v/>
      </c>
      <c r="O8" s="10" t="n"/>
      <c r="P8" s="11">
        <f>IF(OR(L8="",O8=""),"",M8-O8)</f>
        <v/>
      </c>
      <c r="Q8" s="12" t="n"/>
      <c r="R8" s="12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9">
        <f>IF(A9="","",COUNTIFS($A$24:$A$83,A9,$I$24:$I$83,"Yes")&amp;" of "&amp;COUNTIF($A$24:$A$83,A9))</f>
        <v/>
      </c>
      <c r="J9" s="8" t="n"/>
      <c r="K9" s="8" t="n"/>
      <c r="L9" s="10" t="n"/>
      <c r="M9" s="11">
        <f>IF(L9="","",SUM(L$6:L9))</f>
        <v/>
      </c>
      <c r="N9" s="11">
        <f>IF(L9="","",SUMIF(K$6:K9,"Paid",L$6:L9))</f>
        <v/>
      </c>
      <c r="O9" s="10" t="n"/>
      <c r="P9" s="11">
        <f>IF(OR(L9="",O9=""),"",M9-O9)</f>
        <v/>
      </c>
      <c r="Q9" s="12" t="n"/>
      <c r="R9" s="12" t="n"/>
    </row>
    <row r="10" ht="30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9">
        <f>IF(A10="","",COUNTIFS($A$24:$A$83,A10,$I$24:$I$83,"Yes")&amp;" of "&amp;COUNTIF($A$24:$A$83,A10))</f>
        <v/>
      </c>
      <c r="J10" s="8" t="n"/>
      <c r="K10" s="8" t="n"/>
      <c r="L10" s="10" t="n"/>
      <c r="M10" s="11">
        <f>IF(L10="","",SUM(L$6:L10))</f>
        <v/>
      </c>
      <c r="N10" s="11">
        <f>IF(L10="","",SUMIF(K$6:K10,"Paid",L$6:L10))</f>
        <v/>
      </c>
      <c r="O10" s="10" t="n"/>
      <c r="P10" s="11">
        <f>IF(OR(L10="",O10=""),"",M10-O10)</f>
        <v/>
      </c>
      <c r="Q10" s="12" t="n"/>
      <c r="R10" s="12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9">
        <f>IF(A11="","",COUNTIFS($A$24:$A$83,A11,$I$24:$I$83,"Yes")&amp;" of "&amp;COUNTIF($A$24:$A$83,A11))</f>
        <v/>
      </c>
      <c r="J11" s="8" t="n"/>
      <c r="K11" s="8" t="n"/>
      <c r="L11" s="10" t="n"/>
      <c r="M11" s="11">
        <f>IF(L11="","",SUM(L$6:L11))</f>
        <v/>
      </c>
      <c r="N11" s="11">
        <f>IF(L11="","",SUMIF(K$6:K11,"Paid",L$6:L11))</f>
        <v/>
      </c>
      <c r="O11" s="10" t="n"/>
      <c r="P11" s="11">
        <f>IF(OR(L11="",O11=""),"",M11-O11)</f>
        <v/>
      </c>
      <c r="Q11" s="12" t="n"/>
      <c r="R11" s="12" t="n"/>
    </row>
    <row r="12" ht="30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9">
        <f>IF(A12="","",COUNTIFS($A$24:$A$83,A12,$I$24:$I$83,"Yes")&amp;" of "&amp;COUNTIF($A$24:$A$83,A12))</f>
        <v/>
      </c>
      <c r="J12" s="8" t="n"/>
      <c r="K12" s="8" t="n"/>
      <c r="L12" s="10" t="n"/>
      <c r="M12" s="11">
        <f>IF(L12="","",SUM(L$6:L12))</f>
        <v/>
      </c>
      <c r="N12" s="11">
        <f>IF(L12="","",SUMIF(K$6:K12,"Paid",L$6:L12))</f>
        <v/>
      </c>
      <c r="O12" s="10" t="n"/>
      <c r="P12" s="11">
        <f>IF(OR(L12="",O12=""),"",M12-O12)</f>
        <v/>
      </c>
      <c r="Q12" s="12" t="n"/>
      <c r="R12" s="12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9">
        <f>IF(A13="","",COUNTIFS($A$24:$A$83,A13,$I$24:$I$83,"Yes")&amp;" of "&amp;COUNTIF($A$24:$A$83,A13))</f>
        <v/>
      </c>
      <c r="J13" s="8" t="n"/>
      <c r="K13" s="8" t="n"/>
      <c r="L13" s="10" t="n"/>
      <c r="M13" s="11">
        <f>IF(L13="","",SUM(L$6:L13))</f>
        <v/>
      </c>
      <c r="N13" s="11">
        <f>IF(L13="","",SUMIF(K$6:K13,"Paid",L$6:L13))</f>
        <v/>
      </c>
      <c r="O13" s="10" t="n"/>
      <c r="P13" s="11">
        <f>IF(OR(L13="",O13=""),"",M13-O13)</f>
        <v/>
      </c>
      <c r="Q13" s="12" t="n"/>
      <c r="R13" s="12" t="n"/>
    </row>
    <row r="14" ht="30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9">
        <f>IF(A14="","",COUNTIFS($A$24:$A$83,A14,$I$24:$I$83,"Yes")&amp;" of "&amp;COUNTIF($A$24:$A$83,A14))</f>
        <v/>
      </c>
      <c r="J14" s="8" t="n"/>
      <c r="K14" s="8" t="n"/>
      <c r="L14" s="10" t="n"/>
      <c r="M14" s="11">
        <f>IF(L14="","",SUM(L$6:L14))</f>
        <v/>
      </c>
      <c r="N14" s="11">
        <f>IF(L14="","",SUMIF(K$6:K14,"Paid",L$6:L14))</f>
        <v/>
      </c>
      <c r="O14" s="10" t="n"/>
      <c r="P14" s="11">
        <f>IF(OR(L14="",O14=""),"",M14-O14)</f>
        <v/>
      </c>
      <c r="Q14" s="12" t="n"/>
      <c r="R14" s="12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9">
        <f>IF(A15="","",COUNTIFS($A$24:$A$83,A15,$I$24:$I$83,"Yes")&amp;" of "&amp;COUNTIF($A$24:$A$83,A15))</f>
        <v/>
      </c>
      <c r="J15" s="8" t="n"/>
      <c r="K15" s="8" t="n"/>
      <c r="L15" s="10" t="n"/>
      <c r="M15" s="11">
        <f>IF(L15="","",SUM(L$6:L15))</f>
        <v/>
      </c>
      <c r="N15" s="11">
        <f>IF(L15="","",SUMIF(K$6:K15,"Paid",L$6:L15))</f>
        <v/>
      </c>
      <c r="O15" s="10" t="n"/>
      <c r="P15" s="11">
        <f>IF(OR(L15="",O15=""),"",M15-O15)</f>
        <v/>
      </c>
      <c r="Q15" s="12" t="n"/>
      <c r="R15" s="12" t="n"/>
    </row>
    <row r="16">
      <c r="B16" s="13" t="inlineStr">
        <is>
          <t>Totals and checks</t>
        </is>
      </c>
      <c r="L16" s="14">
        <f>SUM(L6:L15)</f>
        <v/>
      </c>
      <c r="N16" s="14">
        <f>SUMIF(K6:K15,"Paid",L6:L15)</f>
        <v/>
      </c>
    </row>
    <row r="17">
      <c r="B17" s="15" t="inlineStr">
        <is>
          <t>Shares total 100?</t>
        </is>
      </c>
      <c r="D17" s="16">
        <f>IF(COUNT(L6:L15)=0,"Enter shares",IF(ABS(L16-100)&lt;0.001,"OK: shares total 100","CHECK: shares total "&amp;TEXT(L16,"0.0")&amp;", not 100"))</f>
        <v/>
      </c>
    </row>
    <row r="18">
      <c r="B18" s="15" t="inlineStr">
        <is>
          <t>Paid to date (index)</t>
        </is>
      </c>
      <c r="D18" s="17">
        <f>N16</f>
        <v/>
      </c>
    </row>
    <row r="19">
      <c r="B19" s="15" t="inlineStr">
        <is>
          <t>Security cover in place (index)</t>
        </is>
      </c>
      <c r="D19" s="18" t="n"/>
    </row>
    <row r="20">
      <c r="B20" s="15" t="inlineStr">
        <is>
          <t>Cover vs paid to date</t>
        </is>
      </c>
      <c r="D20" s="16">
        <f>IF(D19="","Enter the security amount",IF(D19&gt;=D18,"OK: cover is at least the amount paid","CHECK: cover below the amount paid"))</f>
        <v/>
      </c>
    </row>
    <row r="21">
      <c r="B21" s="15" t="inlineStr">
        <is>
          <t>Status as at</t>
        </is>
      </c>
      <c r="D21" s="19" t="n"/>
    </row>
    <row r="22" ht="22" customHeight="1">
      <c r="A22" s="20" t="inlineStr">
        <is>
          <t>Evidence checklist: one line per document or record. Milestone no links each line to the plan above.</t>
        </is>
      </c>
    </row>
    <row r="23" ht="44" customHeight="1">
      <c r="A23" s="7" t="inlineStr">
        <is>
          <t>Milestone no</t>
        </is>
      </c>
      <c r="B23" s="7" t="inlineStr">
        <is>
          <t>Evidence item</t>
        </is>
      </c>
      <c r="C23" s="7" t="inlineStr">
        <is>
          <t>Type</t>
        </is>
      </c>
      <c r="D23" s="7" t="inlineStr">
        <is>
          <t>What it must show</t>
        </is>
      </c>
      <c r="E23" s="7" t="inlineStr">
        <is>
          <t>Provided by</t>
        </is>
      </c>
      <c r="F23" s="7" t="inlineStr">
        <is>
          <t>Checked by</t>
        </is>
      </c>
      <c r="G23" s="7" t="inlineStr">
        <is>
          <t>Received (date)</t>
        </is>
      </c>
      <c r="H23" s="7" t="inlineStr">
        <is>
          <t>File / ref.</t>
        </is>
      </c>
      <c r="I23" s="7" t="inlineStr">
        <is>
          <t>OK (Yes/No)</t>
        </is>
      </c>
    </row>
    <row r="24" ht="30" customHeight="1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 ht="30" customHeight="1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 ht="30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 ht="30" customHeight="1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 ht="30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 ht="3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 ht="3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 ht="3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 ht="3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 ht="30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 ht="30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 ht="30" customHeight="1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 ht="30" customHeight="1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 ht="30" customHeight="1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 ht="30" customHeight="1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 ht="30" customHeight="1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 ht="30" customHeight="1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 ht="30" customHeight="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 ht="30" customHeight="1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 ht="30" customHeight="1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 ht="30" customHeight="1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 ht="30" customHeight="1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 ht="30" customHeight="1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 ht="30" customHeight="1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 ht="30" customHeight="1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 ht="30" customHeight="1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 ht="30" customHeight="1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 ht="30" customHeight="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 ht="30" customHeight="1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 ht="30" customHeight="1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 ht="30" customHeight="1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 ht="30" customHeight="1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 ht="30" customHeight="1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 ht="30" customHeight="1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 ht="30" customHeight="1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 ht="30" customHeight="1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 ht="30" customHeight="1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 ht="30" customHeight="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 ht="30" customHeight="1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 ht="30" customHeight="1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 ht="30" customHeight="1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 ht="30" customHeight="1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 ht="30" customHeight="1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 ht="30" customHeight="1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 ht="30" customHeight="1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 ht="30" customHeight="1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 ht="30" customHeight="1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 ht="30" customHeight="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 ht="30" customHeight="1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 ht="30" customHeight="1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 ht="30" customHeight="1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 ht="30" customHeight="1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 ht="30" customHeight="1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 ht="30" customHeight="1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 ht="30" customHeight="1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 ht="30" customHeight="1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 ht="30" customHeight="1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 ht="30" customHeight="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 ht="30" customHeight="1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 ht="30" customHeight="1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</sheetData>
  <mergeCells count="3">
    <mergeCell ref="A3:R3"/>
    <mergeCell ref="A2:R2"/>
    <mergeCell ref="A22:R22"/>
  </mergeCells>
  <conditionalFormatting sqref="D17">
    <cfRule type="expression" priority="1" dxfId="0">
      <formula>LEFT(D17,5)="CHECK"</formula>
    </cfRule>
    <cfRule type="expression" priority="2" dxfId="1">
      <formula>LEFT(D17,2)="OK"</formula>
    </cfRule>
  </conditionalFormatting>
  <conditionalFormatting sqref="D20">
    <cfRule type="expression" priority="3" dxfId="0">
      <formula>LEFT(D20,5)="CHECK"</formula>
    </cfRule>
    <cfRule type="expression" priority="4" dxfId="1">
      <formula>LEFT(D20,2)="OK"</formula>
    </cfRule>
  </conditionalFormatting>
  <conditionalFormatting sqref="K6:K15">
    <cfRule type="expression" priority="5" dxfId="1">
      <formula>K6="Paid"</formula>
    </cfRule>
    <cfRule type="expression" priority="6" dxfId="2">
      <formula>K6="Disputed"</formula>
    </cfRule>
    <cfRule type="expression" priority="7" dxfId="3">
      <formula>K6="Claimed"</formula>
    </cfRule>
  </conditionalFormatting>
  <conditionalFormatting sqref="I24:I83">
    <cfRule type="expression" priority="8" dxfId="2">
      <formula>I24="No"</formula>
    </cfRule>
  </conditionalFormatting>
  <dataValidations count="3">
    <dataValidation sqref="K6:K15" showDropDown="0" showInputMessage="0" showErrorMessage="0" allowBlank="1" type="list">
      <formula1>"Planned,Claimed,Disputed,Certified,Invoiced,Paid"</formula1>
    </dataValidation>
    <dataValidation sqref="I24:I83" showDropDown="0" showInputMessage="0" showErrorMessage="0" allowBlank="1" type="list">
      <formula1>"Yes,No"</formula1>
    </dataValidation>
    <dataValidation sqref="C24:C83" showDropDown="0" showInputMessage="0" showErrorMessage="0" allowBlank="1" type="list">
      <formula1>"Signed record,Survey report,Class record,Test record,Photo set,Certificate,Commercial"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8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12" customWidth="1" min="3" max="3"/>
    <col width="58" customWidth="1" min="4" max="4"/>
    <col width="44" customWidth="1" min="5" max="5"/>
    <col width="16" customWidth="1" min="6" max="6"/>
    <col width="18" customWidth="1" min="7" max="7"/>
    <col width="14" customWidth="1" min="8" max="8"/>
    <col width="11" customWidth="1" min="9" max="9"/>
    <col width="12" customWidth="1" min="10" max="10"/>
    <col width="12" customWidth="1" min="11" max="11"/>
    <col width="9" customWidth="1" min="12" max="12"/>
    <col width="11" customWidth="1" min="13" max="13"/>
    <col width="11" customWidth="1" min="14" max="14"/>
    <col width="11" customWidth="1" min="15" max="15"/>
    <col width="11" customWidth="1" min="16" max="16"/>
    <col width="12" customWidth="1" min="17" max="17"/>
    <col width="34" customWidth="1" min="18" max="18"/>
  </cols>
  <sheetData>
    <row r="1" ht="30" customHeight="1">
      <c r="R1" s="1" t="inlineStr">
        <is>
          <t>TPL-SPM-T6  |  project2-me.com</t>
        </is>
      </c>
    </row>
    <row r="2" ht="26" customHeight="1">
      <c r="A2" s="2" t="inlineStr">
        <is>
          <t>YP-48 Milestone Payment Plan and Evidence Tracker (illustrative)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</row>
    <row r="3" ht="30" customHeight="1">
      <c r="A3" s="3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5" ht="44" customHeight="1">
      <c r="A5" s="7" t="inlineStr">
        <is>
          <t>No</t>
        </is>
      </c>
      <c r="B5" s="7" t="inlineStr">
        <is>
          <t>Payment milestone</t>
        </is>
      </c>
      <c r="C5" s="7" t="inlineStr">
        <is>
          <t>Planned month</t>
        </is>
      </c>
      <c r="D5" s="7" t="inlineStr">
        <is>
          <t>Completion definition (what must be true on the day)</t>
        </is>
      </c>
      <c r="E5" s="7" t="inlineStr">
        <is>
          <t>Evidence required (details in the checklist below)</t>
        </is>
      </c>
      <c r="F5" s="7" t="inlineStr">
        <is>
          <t>Yard responsible</t>
        </is>
      </c>
      <c r="G5" s="7" t="inlineStr">
        <is>
          <t>Verified by</t>
        </is>
      </c>
      <c r="H5" s="7" t="inlineStr">
        <is>
          <t>Survey / inspection ref.</t>
        </is>
      </c>
      <c r="I5" s="7" t="inlineStr">
        <is>
          <t>Evidence items OK</t>
        </is>
      </c>
      <c r="J5" s="7" t="inlineStr">
        <is>
          <t>Certificate signed (date)</t>
        </is>
      </c>
      <c r="K5" s="7" t="inlineStr">
        <is>
          <t>Status</t>
        </is>
      </c>
      <c r="L5" s="7" t="inlineStr">
        <is>
          <t>Share (index)</t>
        </is>
      </c>
      <c r="M5" s="7" t="inlineStr">
        <is>
          <t>Cumulative share (index)</t>
        </is>
      </c>
      <c r="N5" s="7" t="inlineStr">
        <is>
          <t>Paid to date (index)</t>
        </is>
      </c>
      <c r="O5" s="7" t="inlineStr">
        <is>
          <t>Est. physical progress (index)</t>
        </is>
      </c>
      <c r="P5" s="7" t="inlineStr">
        <is>
          <t>Paid minus progress</t>
        </is>
      </c>
      <c r="Q5" s="7" t="inlineStr">
        <is>
          <t>Payment date</t>
        </is>
      </c>
      <c r="R5" s="7" t="inlineStr">
        <is>
          <t>Notes</t>
        </is>
      </c>
    </row>
    <row r="6" ht="66" customHeight="1">
      <c r="A6" s="8" t="n">
        <v>1</v>
      </c>
      <c r="B6" s="8" t="inlineStr">
        <is>
          <t>Contract signature</t>
        </is>
      </c>
      <c r="C6" s="8" t="n">
        <v>0</v>
      </c>
      <c r="D6" s="8" t="inlineStr">
        <is>
          <t>Contract signed by both parties, and the refund guarantee issued in the wording annexed to the contract and received by the Owner's bank.</t>
        </is>
      </c>
      <c r="E6" s="8" t="inlineStr">
        <is>
          <t>Signed contract; refund guarantee received via the Owner's bank; counsel's confirmation that the wording matches the annex; invoice.</t>
        </is>
      </c>
      <c r="F6" s="8" t="inlineStr">
        <is>
          <t>Commercial director</t>
        </is>
      </c>
      <c r="G6" s="8" t="inlineStr">
        <is>
          <t>Owner's counsel</t>
        </is>
      </c>
      <c r="H6" s="8" t="inlineStr">
        <is>
          <t>n/a</t>
        </is>
      </c>
      <c r="I6" s="9">
        <f>IF(A6="","",COUNTIFS($A$24:$A$83,A6,$I$24:$I$83,"Yes")&amp;" of "&amp;COUNTIF($A$24:$A$83,A6))</f>
        <v/>
      </c>
      <c r="J6" s="8" t="inlineStr">
        <is>
          <t>Month 0</t>
        </is>
      </c>
      <c r="K6" s="8" t="inlineStr">
        <is>
          <t>Paid</t>
        </is>
      </c>
      <c r="L6" s="10" t="n">
        <v>10</v>
      </c>
      <c r="M6" s="11">
        <f>IF(L6="","",SUM(L$6:L6))</f>
        <v/>
      </c>
      <c r="N6" s="11">
        <f>IF(L6="","",SUMIF(K$6:K6,"Paid",L$6:L6))</f>
        <v/>
      </c>
      <c r="O6" s="10" t="n">
        <v>0</v>
      </c>
      <c r="P6" s="11">
        <f>IF(OR(L6="",O6=""),"",M6-O6)</f>
        <v/>
      </c>
      <c r="Q6" s="12" t="inlineStr">
        <is>
          <t>Month 0</t>
        </is>
      </c>
      <c r="R6" s="12" t="inlineStr">
        <is>
          <t>First payment only after the guarantee is confirmed.</t>
        </is>
      </c>
    </row>
    <row r="7" ht="66" customHeight="1">
      <c r="A7" s="8" t="n">
        <v>2</v>
      </c>
      <c r="B7" s="8" t="inlineStr">
        <is>
          <t>Keel laying</t>
        </is>
      </c>
      <c r="C7" s="8" t="n">
        <v>5</v>
      </c>
      <c r="D7" s="8" t="inlineStr">
        <is>
          <t>Keel block K1 (as listed in the block plan annex) completed, set in its position in the hull assembly and tack-welded to the adjacent block, with class attendance recorded.</t>
        </is>
      </c>
      <c r="E7" s="8" t="inlineStr">
        <is>
          <t>Joint inspection record; class attendance record; Yard dimensional check of K1; dated photo set with block ID visible.</t>
        </is>
      </c>
      <c r="F7" s="8" t="inlineStr">
        <is>
          <t>Hull production manager</t>
        </is>
      </c>
      <c r="G7" s="8" t="inlineStr">
        <is>
          <t>Owner's rep + class</t>
        </is>
      </c>
      <c r="H7" s="8" t="inlineStr">
        <is>
          <t>Class visit ref.</t>
        </is>
      </c>
      <c r="I7" s="9">
        <f>IF(A7="","",COUNTIFS($A$24:$A$83,A7,$I$24:$I$83,"Yes")&amp;" of "&amp;COUNTIF($A$24:$A$83,A7))</f>
        <v/>
      </c>
      <c r="J7" s="8" t="inlineStr">
        <is>
          <t>Month 5</t>
        </is>
      </c>
      <c r="K7" s="8" t="inlineStr">
        <is>
          <t>Paid</t>
        </is>
      </c>
      <c r="L7" s="10" t="n">
        <v>15</v>
      </c>
      <c r="M7" s="11">
        <f>IF(L7="","",SUM(L$6:L7))</f>
        <v/>
      </c>
      <c r="N7" s="11">
        <f>IF(L7="","",SUMIF(K$6:K7,"Paid",L$6:L7))</f>
        <v/>
      </c>
      <c r="O7" s="10" t="n">
        <v>11</v>
      </c>
      <c r="P7" s="11">
        <f>IF(OR(L7="",O7=""),"",M7-O7)</f>
        <v/>
      </c>
      <c r="Q7" s="12" t="inlineStr">
        <is>
          <t>Month 5</t>
        </is>
      </c>
      <c r="R7" s="12" t="inlineStr">
        <is>
          <t>Hull built inverted: this is a payment event, not a schedule driver (see L8).</t>
        </is>
      </c>
    </row>
    <row r="8" ht="66" customHeight="1">
      <c r="A8" s="8" t="n">
        <v>3</v>
      </c>
      <c r="B8" s="8" t="inlineStr">
        <is>
          <t>Main engines installed and aligned</t>
        </is>
      </c>
      <c r="C8" s="8" t="n">
        <v>14</v>
      </c>
      <c r="D8" s="8" t="inlineStr">
        <is>
          <t>Both main engines and gearboxes landed on their seatings, chocked and bolted; shaft lines fitted; alignment measured and recorded within the limits of the approved alignment calculation. Any afloat check required by the approved procedure belongs to the Launch milestone.</t>
        </is>
      </c>
      <c r="E8" s="8" t="inlineStr">
        <is>
          <t>Alignment record signed by Yard and engine maker's engineer; chocking record; class attendance record; maker and class product certificates for engines and gearboxes; dated photo set.</t>
        </is>
      </c>
      <c r="F8" s="8" t="inlineStr">
        <is>
          <t>Machinery manager</t>
        </is>
      </c>
      <c r="G8" s="8" t="inlineStr">
        <is>
          <t>Owner's rep + class</t>
        </is>
      </c>
      <c r="H8" s="8" t="inlineStr">
        <is>
          <t>Class visit ref.</t>
        </is>
      </c>
      <c r="I8" s="9">
        <f>IF(A8="","",COUNTIFS($A$24:$A$83,A8,$I$24:$I$83,"Yes")&amp;" of "&amp;COUNTIF($A$24:$A$83,A8))</f>
        <v/>
      </c>
      <c r="J8" s="8" t="inlineStr"/>
      <c r="K8" s="8" t="inlineStr">
        <is>
          <t>Claimed</t>
        </is>
      </c>
      <c r="L8" s="10" t="n">
        <v>15</v>
      </c>
      <c r="M8" s="11">
        <f>IF(L8="","",SUM(L$6:L8))</f>
        <v/>
      </c>
      <c r="N8" s="11">
        <f>IF(L8="","",SUMIF(K$6:K8,"Paid",L$6:L8))</f>
        <v/>
      </c>
      <c r="O8" s="10" t="n">
        <v>54</v>
      </c>
      <c r="P8" s="11">
        <f>IF(OR(L8="",O8=""),"",M8-O8)</f>
        <v/>
      </c>
      <c r="Q8" s="12" t="inlineStr"/>
      <c r="R8" s="12" t="inlineStr">
        <is>
          <t>Illustrative status: one item still open, see checklist.</t>
        </is>
      </c>
    </row>
    <row r="9" ht="66" customHeight="1">
      <c r="A9" s="8" t="n">
        <v>4</v>
      </c>
      <c r="B9" s="8" t="inlineStr">
        <is>
          <t>Hull and superstructure joined</t>
        </is>
      </c>
      <c r="C9" s="8" t="n">
        <v>16</v>
      </c>
      <c r="D9" s="8" t="inlineStr">
        <is>
          <t>Aluminium superstructure landed on the hull and the steel-to-aluminium connection completed along its full length as per the approved drawing; NDT of the joint completed and accepted; class inspection of the joint closed with no open findings.</t>
        </is>
      </c>
      <c r="E9" s="8" t="inlineStr">
        <is>
          <t>NDT reports for the joint; class inspection record; dimensional survey after joining; joint inspection record; dated photo set.</t>
        </is>
      </c>
      <c r="F9" s="8" t="inlineStr">
        <is>
          <t>Hull production manager</t>
        </is>
      </c>
      <c r="G9" s="8" t="inlineStr">
        <is>
          <t>Owner's rep + class</t>
        </is>
      </c>
      <c r="H9" s="8" t="inlineStr"/>
      <c r="I9" s="9">
        <f>IF(A9="","",COUNTIFS($A$24:$A$83,A9,$I$24:$I$83,"Yes")&amp;" of "&amp;COUNTIF($A$24:$A$83,A9))</f>
        <v/>
      </c>
      <c r="J9" s="8" t="inlineStr"/>
      <c r="K9" s="8" t="inlineStr">
        <is>
          <t>Planned</t>
        </is>
      </c>
      <c r="L9" s="10" t="n">
        <v>15</v>
      </c>
      <c r="M9" s="11">
        <f>IF(L9="","",SUM(L$6:L9))</f>
        <v/>
      </c>
      <c r="N9" s="11">
        <f>IF(L9="","",SUMIF(K$6:K9,"Paid",L$6:L9))</f>
        <v/>
      </c>
      <c r="O9" s="10" t="n">
        <v>62</v>
      </c>
      <c r="P9" s="11">
        <f>IF(OR(L9="",O9=""),"",M9-O9)</f>
        <v/>
      </c>
      <c r="Q9" s="12" t="inlineStr"/>
      <c r="R9" s="12" t="inlineStr"/>
    </row>
    <row r="10" ht="66" customHeight="1">
      <c r="A10" s="8" t="n">
        <v>5</v>
      </c>
      <c r="B10" s="8" t="inlineStr">
        <is>
          <t>Launch</t>
        </is>
      </c>
      <c r="C10" s="8" t="n">
        <v>24</v>
      </c>
      <c r="D10" s="8" t="inlineStr">
        <is>
          <t>Yacht afloat and moored at the Yard, with every item on the pre-launch list in the contract annex complete: hull openings and sea valves fitted and tested, underwater coating complete, shafts, propellers and rudders fitted, bilge system operable; class records for these items attached.</t>
        </is>
      </c>
      <c r="E10" s="8" t="inlineStr">
        <is>
          <t>Pre-launch list signed item by item; class records for listed items; launch record signed by both parties; draught readings after launch; dated photo set.</t>
        </is>
      </c>
      <c r="F10" s="8" t="inlineStr">
        <is>
          <t>Project manager (Yard)</t>
        </is>
      </c>
      <c r="G10" s="8" t="inlineStr">
        <is>
          <t>Owner's rep + class</t>
        </is>
      </c>
      <c r="H10" s="8" t="inlineStr"/>
      <c r="I10" s="9">
        <f>IF(A10="","",COUNTIFS($A$24:$A$83,A10,$I$24:$I$83,"Yes")&amp;" of "&amp;COUNTIF($A$24:$A$83,A10))</f>
        <v/>
      </c>
      <c r="J10" s="8" t="inlineStr"/>
      <c r="K10" s="8" t="inlineStr">
        <is>
          <t>Planned</t>
        </is>
      </c>
      <c r="L10" s="10" t="n">
        <v>15</v>
      </c>
      <c r="M10" s="11">
        <f>IF(L10="","",SUM(L$6:L10))</f>
        <v/>
      </c>
      <c r="N10" s="11">
        <f>IF(L10="","",SUMIF(K$6:K10,"Paid",L$6:L10))</f>
        <v/>
      </c>
      <c r="O10" s="10" t="n">
        <v>88</v>
      </c>
      <c r="P10" s="11">
        <f>IF(OR(L10="",O10=""),"",M10-O10)</f>
        <v/>
      </c>
      <c r="Q10" s="12" t="inlineStr"/>
      <c r="R10" s="12" t="inlineStr">
        <is>
          <t>Wording taken from the L5 review finding F-03.</t>
        </is>
      </c>
    </row>
    <row r="11" ht="66" customHeight="1">
      <c r="A11" s="8" t="n">
        <v>6</v>
      </c>
      <c r="B11" s="8" t="inlineStr">
        <is>
          <t>Sea trials complete</t>
        </is>
      </c>
      <c r="C11" s="8" t="n">
        <v>28</v>
      </c>
      <c r="D11" s="8" t="inlineStr">
        <is>
          <t>All tests in the agreed trial programme performed and recorded; results signed by the attending parties; each result within the contract tolerance, or the deviation recorded under the contract's deviation procedure; class trial attendance recorded.</t>
        </is>
      </c>
      <c r="E11" s="8" t="inlineStr">
        <is>
          <t>Signed trial results log; speed, noise and vibration measurement reports; class trial record; deviation list with agreed actions.</t>
        </is>
      </c>
      <c r="F11" s="8" t="inlineStr">
        <is>
          <t>Trials manager</t>
        </is>
      </c>
      <c r="G11" s="8" t="inlineStr">
        <is>
          <t>Owner's rep + build captain + class</t>
        </is>
      </c>
      <c r="H11" s="8" t="inlineStr"/>
      <c r="I11" s="9">
        <f>IF(A11="","",COUNTIFS($A$24:$A$83,A11,$I$24:$I$83,"Yes")&amp;" of "&amp;COUNTIF($A$24:$A$83,A11))</f>
        <v/>
      </c>
      <c r="J11" s="8" t="inlineStr"/>
      <c r="K11" s="8" t="inlineStr">
        <is>
          <t>Planned</t>
        </is>
      </c>
      <c r="L11" s="10" t="n">
        <v>10</v>
      </c>
      <c r="M11" s="11">
        <f>IF(L11="","",SUM(L$6:L11))</f>
        <v/>
      </c>
      <c r="N11" s="11">
        <f>IF(L11="","",SUMIF(K$6:K11,"Paid",L$6:L11))</f>
        <v/>
      </c>
      <c r="O11" s="10" t="n">
        <v>98</v>
      </c>
      <c r="P11" s="11">
        <f>IF(OR(L11="",O11=""),"",M11-O11)</f>
        <v/>
      </c>
      <c r="Q11" s="12" t="inlineStr"/>
      <c r="R11" s="12" t="inlineStr">
        <is>
          <t>Trial programme itself: later lesson in this series.</t>
        </is>
      </c>
    </row>
    <row r="12" ht="66" customHeight="1">
      <c r="A12" s="8" t="n">
        <v>7</v>
      </c>
      <c r="B12" s="8" t="inlineStr">
        <is>
          <t>Delivery</t>
        </is>
      </c>
      <c r="C12" s="8" t="n">
        <v>30</v>
      </c>
      <c r="D12" s="8" t="inlineStr">
        <is>
          <t>Protocol of delivery and acceptance signed; class and flag certificates, builder's certificate and bill of sale handed over; open items list signed with each item classified, and no item open that the contract says blocks delivery.</t>
        </is>
      </c>
      <c r="E12" s="8" t="inlineStr">
        <is>
          <t>Signed protocol; certificate list checked against originals; bill of sale; signed open items list; handover receipt for manuals, as-built drawings and spare parts.</t>
        </is>
      </c>
      <c r="F12" s="8" t="inlineStr">
        <is>
          <t>Commercial director</t>
        </is>
      </c>
      <c r="G12" s="8" t="inlineStr">
        <is>
          <t>Owner + Owner's rep</t>
        </is>
      </c>
      <c r="H12" s="8" t="inlineStr"/>
      <c r="I12" s="9">
        <f>IF(A12="","",COUNTIFS($A$24:$A$83,A12,$I$24:$I$83,"Yes")&amp;" of "&amp;COUNTIF($A$24:$A$83,A12))</f>
        <v/>
      </c>
      <c r="J12" s="8" t="inlineStr"/>
      <c r="K12" s="8" t="inlineStr">
        <is>
          <t>Planned</t>
        </is>
      </c>
      <c r="L12" s="10" t="n">
        <v>20</v>
      </c>
      <c r="M12" s="11">
        <f>IF(L12="","",SUM(L$6:L12))</f>
        <v/>
      </c>
      <c r="N12" s="11">
        <f>IF(L12="","",SUMIF(K$6:K12,"Paid",L$6:L12))</f>
        <v/>
      </c>
      <c r="O12" s="10" t="n">
        <v>100</v>
      </c>
      <c r="P12" s="11">
        <f>IF(OR(L12="",O12=""),"",M12-O12)</f>
        <v/>
      </c>
      <c r="Q12" s="12" t="inlineStr"/>
      <c r="R12" s="12" t="inlineStr">
        <is>
          <t>Any retention against open items is set in the contract, not here.</t>
        </is>
      </c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9">
        <f>IF(A13="","",COUNTIFS($A$24:$A$83,A13,$I$24:$I$83,"Yes")&amp;" of "&amp;COUNTIF($A$24:$A$83,A13))</f>
        <v/>
      </c>
      <c r="J13" s="8" t="n"/>
      <c r="K13" s="8" t="n"/>
      <c r="L13" s="10" t="n"/>
      <c r="M13" s="11">
        <f>IF(L13="","",SUM(L$6:L13))</f>
        <v/>
      </c>
      <c r="N13" s="11">
        <f>IF(L13="","",SUMIF(K$6:K13,"Paid",L$6:L13))</f>
        <v/>
      </c>
      <c r="O13" s="10" t="n"/>
      <c r="P13" s="11">
        <f>IF(OR(L13="",O13=""),"",M13-O13)</f>
        <v/>
      </c>
      <c r="Q13" s="12" t="n"/>
      <c r="R13" s="12" t="n"/>
    </row>
    <row r="14" ht="30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9">
        <f>IF(A14="","",COUNTIFS($A$24:$A$83,A14,$I$24:$I$83,"Yes")&amp;" of "&amp;COUNTIF($A$24:$A$83,A14))</f>
        <v/>
      </c>
      <c r="J14" s="8" t="n"/>
      <c r="K14" s="8" t="n"/>
      <c r="L14" s="10" t="n"/>
      <c r="M14" s="11">
        <f>IF(L14="","",SUM(L$6:L14))</f>
        <v/>
      </c>
      <c r="N14" s="11">
        <f>IF(L14="","",SUMIF(K$6:K14,"Paid",L$6:L14))</f>
        <v/>
      </c>
      <c r="O14" s="10" t="n"/>
      <c r="P14" s="11">
        <f>IF(OR(L14="",O14=""),"",M14-O14)</f>
        <v/>
      </c>
      <c r="Q14" s="12" t="n"/>
      <c r="R14" s="12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9">
        <f>IF(A15="","",COUNTIFS($A$24:$A$83,A15,$I$24:$I$83,"Yes")&amp;" of "&amp;COUNTIF($A$24:$A$83,A15))</f>
        <v/>
      </c>
      <c r="J15" s="8" t="n"/>
      <c r="K15" s="8" t="n"/>
      <c r="L15" s="10" t="n"/>
      <c r="M15" s="11">
        <f>IF(L15="","",SUM(L$6:L15))</f>
        <v/>
      </c>
      <c r="N15" s="11">
        <f>IF(L15="","",SUMIF(K$6:K15,"Paid",L$6:L15))</f>
        <v/>
      </c>
      <c r="O15" s="10" t="n"/>
      <c r="P15" s="11">
        <f>IF(OR(L15="",O15=""),"",M15-O15)</f>
        <v/>
      </c>
      <c r="Q15" s="12" t="n"/>
      <c r="R15" s="12" t="n"/>
    </row>
    <row r="16">
      <c r="B16" s="13" t="inlineStr">
        <is>
          <t>Totals and checks</t>
        </is>
      </c>
      <c r="L16" s="14">
        <f>SUM(L6:L15)</f>
        <v/>
      </c>
      <c r="N16" s="14">
        <f>SUMIF(K6:K15,"Paid",L6:L15)</f>
        <v/>
      </c>
    </row>
    <row r="17">
      <c r="B17" s="15" t="inlineStr">
        <is>
          <t>Shares total 100?</t>
        </is>
      </c>
      <c r="D17" s="16">
        <f>IF(COUNT(L6:L15)=0,"Enter shares",IF(ABS(L16-100)&lt;0.001,"OK: shares total 100","CHECK: shares total "&amp;TEXT(L16,"0.0")&amp;", not 100"))</f>
        <v/>
      </c>
    </row>
    <row r="18">
      <c r="B18" s="15" t="inlineStr">
        <is>
          <t>Paid to date (index)</t>
        </is>
      </c>
      <c r="D18" s="17">
        <f>N16</f>
        <v/>
      </c>
    </row>
    <row r="19">
      <c r="B19" s="15" t="inlineStr">
        <is>
          <t>Security cover in place (index)</t>
        </is>
      </c>
      <c r="D19" s="18" t="n">
        <v>80</v>
      </c>
    </row>
    <row r="20">
      <c r="B20" s="15" t="inlineStr">
        <is>
          <t>Cover vs paid to date</t>
        </is>
      </c>
      <c r="D20" s="16">
        <f>IF(D19="","Enter the security amount",IF(D19&gt;=D18,"OK: cover is at least the amount paid","CHECK: cover below the amount paid"))</f>
        <v/>
      </c>
    </row>
    <row r="21">
      <c r="B21" s="15" t="inlineStr">
        <is>
          <t>Status as at</t>
        </is>
      </c>
      <c r="D21" s="19" t="inlineStr">
        <is>
          <t>Month 14</t>
        </is>
      </c>
    </row>
    <row r="22" ht="22" customHeight="1">
      <c r="A22" s="20" t="inlineStr">
        <is>
          <t>Evidence checklist: one line per document or record. Milestone no links each line to the plan above.</t>
        </is>
      </c>
    </row>
    <row r="23" ht="44" customHeight="1">
      <c r="A23" s="7" t="inlineStr">
        <is>
          <t>Milestone no</t>
        </is>
      </c>
      <c r="B23" s="7" t="inlineStr">
        <is>
          <t>Evidence item</t>
        </is>
      </c>
      <c r="C23" s="7" t="inlineStr">
        <is>
          <t>Type</t>
        </is>
      </c>
      <c r="D23" s="7" t="inlineStr">
        <is>
          <t>What it must show</t>
        </is>
      </c>
      <c r="E23" s="7" t="inlineStr">
        <is>
          <t>Provided by</t>
        </is>
      </c>
      <c r="F23" s="7" t="inlineStr">
        <is>
          <t>Checked by</t>
        </is>
      </c>
      <c r="G23" s="7" t="inlineStr">
        <is>
          <t>Received (date)</t>
        </is>
      </c>
      <c r="H23" s="7" t="inlineStr">
        <is>
          <t>File / ref.</t>
        </is>
      </c>
      <c r="I23" s="7" t="inlineStr">
        <is>
          <t>OK (Yes/No)</t>
        </is>
      </c>
    </row>
    <row r="24" ht="30" customHeight="1">
      <c r="A24" s="12" t="n">
        <v>1</v>
      </c>
      <c r="B24" s="12" t="inlineStr">
        <is>
          <t>Signed contract with all annexes</t>
        </is>
      </c>
      <c r="C24" s="12" t="inlineStr">
        <is>
          <t>Signed record</t>
        </is>
      </c>
      <c r="D24" s="12" t="inlineStr">
        <is>
          <t>Both signatures; annex list complete</t>
        </is>
      </c>
      <c r="E24" s="12" t="inlineStr">
        <is>
          <t>Yard</t>
        </is>
      </c>
      <c r="F24" s="12" t="inlineStr">
        <is>
          <t>Owner's counsel</t>
        </is>
      </c>
      <c r="G24" s="12" t="inlineStr">
        <is>
          <t>Month 0</t>
        </is>
      </c>
      <c r="H24" s="12" t="inlineStr">
        <is>
          <t>C-001</t>
        </is>
      </c>
      <c r="I24" s="12" t="inlineStr">
        <is>
          <t>Yes</t>
        </is>
      </c>
    </row>
    <row r="25" ht="30" customHeight="1">
      <c r="A25" s="12" t="n">
        <v>1</v>
      </c>
      <c r="B25" s="12" t="inlineStr">
        <is>
          <t>Refund guarantee</t>
        </is>
      </c>
      <c r="C25" s="12" t="inlineStr">
        <is>
          <t>Certificate</t>
        </is>
      </c>
      <c r="D25" s="12" t="inlineStr">
        <is>
          <t>Wording identical to the annexed form; amount covers pre-delivery instalments; expiry date</t>
        </is>
      </c>
      <c r="E25" s="12" t="inlineStr">
        <is>
          <t>Yard's bank</t>
        </is>
      </c>
      <c r="F25" s="12" t="inlineStr">
        <is>
          <t>Owner's counsel</t>
        </is>
      </c>
      <c r="G25" s="12" t="inlineStr">
        <is>
          <t>Month 0</t>
        </is>
      </c>
      <c r="H25" s="12" t="inlineStr">
        <is>
          <t>RG-001</t>
        </is>
      </c>
      <c r="I25" s="12" t="inlineStr">
        <is>
          <t>Yes</t>
        </is>
      </c>
    </row>
    <row r="26" ht="30" customHeight="1">
      <c r="A26" s="12" t="n">
        <v>1</v>
      </c>
      <c r="B26" s="12" t="inlineStr">
        <is>
          <t>Invoice for instalment 1</t>
        </is>
      </c>
      <c r="C26" s="12" t="inlineStr">
        <is>
          <t>Commercial</t>
        </is>
      </c>
      <c r="D26" s="12" t="inlineStr">
        <is>
          <t>Amount = share x contract price; bank details as contract</t>
        </is>
      </c>
      <c r="E26" s="12" t="inlineStr">
        <is>
          <t>Yard</t>
        </is>
      </c>
      <c r="F26" s="12" t="inlineStr">
        <is>
          <t>Owner's PM</t>
        </is>
      </c>
      <c r="G26" s="12" t="inlineStr">
        <is>
          <t>Month 0</t>
        </is>
      </c>
      <c r="H26" s="12" t="inlineStr">
        <is>
          <t>INV-01</t>
        </is>
      </c>
      <c r="I26" s="12" t="inlineStr">
        <is>
          <t>Yes</t>
        </is>
      </c>
    </row>
    <row r="27" ht="30" customHeight="1">
      <c r="A27" s="12" t="n">
        <v>2</v>
      </c>
      <c r="B27" s="12" t="inlineStr">
        <is>
          <t>Joint inspection record, keel block K1</t>
        </is>
      </c>
      <c r="C27" s="12" t="inlineStr">
        <is>
          <t>Signed record</t>
        </is>
      </c>
      <c r="D27" s="12" t="inlineStr">
        <is>
          <t>Block ID, position, alignment check, date; signed by both</t>
        </is>
      </c>
      <c r="E27" s="12" t="inlineStr">
        <is>
          <t>Yard</t>
        </is>
      </c>
      <c r="F27" s="12" t="inlineStr">
        <is>
          <t>Owner's rep</t>
        </is>
      </c>
      <c r="G27" s="12" t="inlineStr">
        <is>
          <t>Month 5</t>
        </is>
      </c>
      <c r="H27" s="12" t="inlineStr">
        <is>
          <t>MS2-JIR</t>
        </is>
      </c>
      <c r="I27" s="12" t="inlineStr">
        <is>
          <t>Yes</t>
        </is>
      </c>
    </row>
    <row r="28" ht="30" customHeight="1">
      <c r="A28" s="12" t="n">
        <v>2</v>
      </c>
      <c r="B28" s="12" t="inlineStr">
        <is>
          <t>Class attendance record</t>
        </is>
      </c>
      <c r="C28" s="12" t="inlineStr">
        <is>
          <t>Class record</t>
        </is>
      </c>
      <c r="D28" s="12" t="inlineStr">
        <is>
          <t>Class surveyor attended K1 erection</t>
        </is>
      </c>
      <c r="E28" s="12" t="inlineStr">
        <is>
          <t>Yard</t>
        </is>
      </c>
      <c r="F28" s="12" t="inlineStr">
        <is>
          <t>Owner's rep</t>
        </is>
      </c>
      <c r="G28" s="12" t="inlineStr">
        <is>
          <t>Month 5</t>
        </is>
      </c>
      <c r="H28" s="12" t="inlineStr">
        <is>
          <t>MS2-CLS</t>
        </is>
      </c>
      <c r="I28" s="12" t="inlineStr">
        <is>
          <t>Yes</t>
        </is>
      </c>
    </row>
    <row r="29" ht="30" customHeight="1">
      <c r="A29" s="12" t="n">
        <v>2</v>
      </c>
      <c r="B29" s="12" t="inlineStr">
        <is>
          <t>Dimensional check of K1</t>
        </is>
      </c>
      <c r="C29" s="12" t="inlineStr">
        <is>
          <t>Survey report</t>
        </is>
      </c>
      <c r="D29" s="12" t="inlineStr">
        <is>
          <t>Measured values against tolerances on the approved drawing</t>
        </is>
      </c>
      <c r="E29" s="12" t="inlineStr">
        <is>
          <t>Yard QA</t>
        </is>
      </c>
      <c r="F29" s="12" t="inlineStr">
        <is>
          <t>Owner's rep</t>
        </is>
      </c>
      <c r="G29" s="12" t="inlineStr">
        <is>
          <t>Month 5</t>
        </is>
      </c>
      <c r="H29" s="12" t="inlineStr">
        <is>
          <t>MS2-DIM</t>
        </is>
      </c>
      <c r="I29" s="12" t="inlineStr">
        <is>
          <t>Yes</t>
        </is>
      </c>
    </row>
    <row r="30" ht="30" customHeight="1">
      <c r="A30" s="12" t="n">
        <v>2</v>
      </c>
      <c r="B30" s="12" t="inlineStr">
        <is>
          <t>Dated photo set</t>
        </is>
      </c>
      <c r="C30" s="12" t="inlineStr">
        <is>
          <t>Photo set</t>
        </is>
      </c>
      <c r="D30" s="12" t="inlineStr">
        <is>
          <t>Block ID visible; taken during the joint inspection</t>
        </is>
      </c>
      <c r="E30" s="12" t="inlineStr">
        <is>
          <t>Yard</t>
        </is>
      </c>
      <c r="F30" s="12" t="inlineStr">
        <is>
          <t>Owner's rep</t>
        </is>
      </c>
      <c r="G30" s="12" t="inlineStr">
        <is>
          <t>Month 5</t>
        </is>
      </c>
      <c r="H30" s="12" t="inlineStr">
        <is>
          <t>MS2-PH</t>
        </is>
      </c>
      <c r="I30" s="12" t="inlineStr">
        <is>
          <t>Yes</t>
        </is>
      </c>
    </row>
    <row r="31" ht="30" customHeight="1">
      <c r="A31" s="12" t="n">
        <v>3</v>
      </c>
      <c r="B31" s="12" t="inlineStr">
        <is>
          <t>Alignment record</t>
        </is>
      </c>
      <c r="C31" s="12" t="inlineStr">
        <is>
          <t>Test record</t>
        </is>
      </c>
      <c r="D31" s="12" t="inlineStr">
        <is>
          <t>Measured values within the approved alignment calculation; signed by Yard and maker's engineer</t>
        </is>
      </c>
      <c r="E31" s="12" t="inlineStr">
        <is>
          <t>Yard</t>
        </is>
      </c>
      <c r="F31" s="12" t="inlineStr">
        <is>
          <t>Owner's rep</t>
        </is>
      </c>
      <c r="G31" s="12" t="inlineStr">
        <is>
          <t>Month 14</t>
        </is>
      </c>
      <c r="H31" s="12" t="inlineStr">
        <is>
          <t>MS3-ALN</t>
        </is>
      </c>
      <c r="I31" s="12" t="inlineStr">
        <is>
          <t>Yes</t>
        </is>
      </c>
    </row>
    <row r="32" ht="30" customHeight="1">
      <c r="A32" s="12" t="n">
        <v>3</v>
      </c>
      <c r="B32" s="12" t="inlineStr">
        <is>
          <t>Chocking record</t>
        </is>
      </c>
      <c r="C32" s="12" t="inlineStr">
        <is>
          <t>Test record</t>
        </is>
      </c>
      <c r="D32" s="12" t="inlineStr">
        <is>
          <t>Chock material, thickness, bolt torque record for each engine and gearbox</t>
        </is>
      </c>
      <c r="E32" s="12" t="inlineStr">
        <is>
          <t>Yard</t>
        </is>
      </c>
      <c r="F32" s="12" t="inlineStr">
        <is>
          <t>Owner's rep</t>
        </is>
      </c>
      <c r="G32" s="12" t="inlineStr">
        <is>
          <t>Month 14</t>
        </is>
      </c>
      <c r="H32" s="12" t="inlineStr">
        <is>
          <t>MS3-CHK</t>
        </is>
      </c>
      <c r="I32" s="12" t="inlineStr">
        <is>
          <t>Yes</t>
        </is>
      </c>
    </row>
    <row r="33" ht="30" customHeight="1">
      <c r="A33" s="12" t="n">
        <v>3</v>
      </c>
      <c r="B33" s="12" t="inlineStr">
        <is>
          <t>Class attendance record</t>
        </is>
      </c>
      <c r="C33" s="12" t="inlineStr">
        <is>
          <t>Class record</t>
        </is>
      </c>
      <c r="D33" s="12" t="inlineStr">
        <is>
          <t>Installation inspected; open findings listed</t>
        </is>
      </c>
      <c r="E33" s="12" t="inlineStr">
        <is>
          <t>Yard</t>
        </is>
      </c>
      <c r="F33" s="12" t="inlineStr">
        <is>
          <t>Owner's rep</t>
        </is>
      </c>
      <c r="G33" s="12" t="inlineStr">
        <is>
          <t>Month 14</t>
        </is>
      </c>
      <c r="H33" s="12" t="inlineStr">
        <is>
          <t>MS3-CLS</t>
        </is>
      </c>
      <c r="I33" s="12" t="inlineStr">
        <is>
          <t>Yes</t>
        </is>
      </c>
    </row>
    <row r="34" ht="30" customHeight="1">
      <c r="A34" s="12" t="n">
        <v>3</v>
      </c>
      <c r="B34" s="12" t="inlineStr">
        <is>
          <t>Product certificates, engines and gearboxes</t>
        </is>
      </c>
      <c r="C34" s="12" t="inlineStr">
        <is>
          <t>Certificate</t>
        </is>
      </c>
      <c r="D34" s="12" t="inlineStr">
        <is>
          <t>Maker and class certificates match serial numbers installed</t>
        </is>
      </c>
      <c r="E34" s="12" t="inlineStr">
        <is>
          <t>Yard</t>
        </is>
      </c>
      <c r="F34" s="12" t="inlineStr">
        <is>
          <t>Owner's rep</t>
        </is>
      </c>
      <c r="G34" s="12" t="inlineStr">
        <is>
          <t>Month 14</t>
        </is>
      </c>
      <c r="H34" s="12" t="inlineStr">
        <is>
          <t>MS3-CERT</t>
        </is>
      </c>
      <c r="I34" s="12" t="inlineStr">
        <is>
          <t>Yes</t>
        </is>
      </c>
    </row>
    <row r="35" ht="30" customHeight="1">
      <c r="A35" s="12" t="n">
        <v>3</v>
      </c>
      <c r="B35" s="12" t="inlineStr">
        <is>
          <t>Joint inspection record</t>
        </is>
      </c>
      <c r="C35" s="12" t="inlineStr">
        <is>
          <t>Signed record</t>
        </is>
      </c>
      <c r="D35" s="12" t="inlineStr">
        <is>
          <t>Walk-down of both engine rooms; any open items listed</t>
        </is>
      </c>
      <c r="E35" s="12" t="inlineStr">
        <is>
          <t>Yard</t>
        </is>
      </c>
      <c r="F35" s="12" t="inlineStr">
        <is>
          <t>Owner's rep</t>
        </is>
      </c>
      <c r="G35" s="12" t="inlineStr"/>
      <c r="H35" s="12" t="inlineStr">
        <is>
          <t>MS3-JIR</t>
        </is>
      </c>
      <c r="I35" s="12" t="inlineStr">
        <is>
          <t>No</t>
        </is>
      </c>
    </row>
    <row r="36" ht="30" customHeight="1">
      <c r="A36" s="12" t="n">
        <v>3</v>
      </c>
      <c r="B36" s="12" t="inlineStr">
        <is>
          <t>Dated photo set</t>
        </is>
      </c>
      <c r="C36" s="12" t="inlineStr">
        <is>
          <t>Photo set</t>
        </is>
      </c>
      <c r="D36" s="12" t="inlineStr">
        <is>
          <t>Both engines on seatings, shaft lines fitted</t>
        </is>
      </c>
      <c r="E36" s="12" t="inlineStr">
        <is>
          <t>Yard</t>
        </is>
      </c>
      <c r="F36" s="12" t="inlineStr">
        <is>
          <t>Owner's rep</t>
        </is>
      </c>
      <c r="G36" s="12" t="inlineStr">
        <is>
          <t>Month 14</t>
        </is>
      </c>
      <c r="H36" s="12" t="inlineStr">
        <is>
          <t>MS3-PH</t>
        </is>
      </c>
      <c r="I36" s="12" t="inlineStr">
        <is>
          <t>Yes</t>
        </is>
      </c>
    </row>
    <row r="37" ht="30" customHeight="1">
      <c r="A37" s="12" t="n">
        <v>4</v>
      </c>
      <c r="B37" s="12" t="inlineStr">
        <is>
          <t>NDT reports for the superstructure joint</t>
        </is>
      </c>
      <c r="C37" s="12" t="inlineStr">
        <is>
          <t>Test record</t>
        </is>
      </c>
      <c r="D37" s="12" t="inlineStr">
        <is>
          <t>Full length covered; acceptance by class</t>
        </is>
      </c>
      <c r="E37" s="12" t="inlineStr">
        <is>
          <t>Yard QA</t>
        </is>
      </c>
      <c r="F37" s="12" t="inlineStr">
        <is>
          <t>Owner's rep</t>
        </is>
      </c>
      <c r="G37" s="12" t="inlineStr"/>
      <c r="H37" s="12" t="inlineStr"/>
      <c r="I37" s="12" t="inlineStr"/>
    </row>
    <row r="38" ht="30" customHeight="1">
      <c r="A38" s="12" t="n">
        <v>4</v>
      </c>
      <c r="B38" s="12" t="inlineStr">
        <is>
          <t>Class inspection record for the joint</t>
        </is>
      </c>
      <c r="C38" s="12" t="inlineStr">
        <is>
          <t>Class record</t>
        </is>
      </c>
      <c r="D38" s="12" t="inlineStr">
        <is>
          <t>No open findings</t>
        </is>
      </c>
      <c r="E38" s="12" t="inlineStr">
        <is>
          <t>Yard</t>
        </is>
      </c>
      <c r="F38" s="12" t="inlineStr">
        <is>
          <t>Owner's rep</t>
        </is>
      </c>
      <c r="G38" s="12" t="inlineStr"/>
      <c r="H38" s="12" t="inlineStr"/>
      <c r="I38" s="12" t="inlineStr"/>
    </row>
    <row r="39" ht="30" customHeight="1">
      <c r="A39" s="12" t="n">
        <v>4</v>
      </c>
      <c r="B39" s="12" t="inlineStr">
        <is>
          <t>Dimensional survey after joining</t>
        </is>
      </c>
      <c r="C39" s="12" t="inlineStr">
        <is>
          <t>Survey report</t>
        </is>
      </c>
      <c r="D39" s="12" t="inlineStr">
        <is>
          <t>Values within the drawing tolerances</t>
        </is>
      </c>
      <c r="E39" s="12" t="inlineStr">
        <is>
          <t>Yard QA</t>
        </is>
      </c>
      <c r="F39" s="12" t="inlineStr">
        <is>
          <t>Owner's rep</t>
        </is>
      </c>
      <c r="G39" s="12" t="inlineStr"/>
      <c r="H39" s="12" t="inlineStr"/>
      <c r="I39" s="12" t="inlineStr"/>
    </row>
    <row r="40" ht="30" customHeight="1">
      <c r="A40" s="12" t="n">
        <v>4</v>
      </c>
      <c r="B40" s="12" t="inlineStr">
        <is>
          <t>Joint inspection record</t>
        </is>
      </c>
      <c r="C40" s="12" t="inlineStr">
        <is>
          <t>Signed record</t>
        </is>
      </c>
      <c r="D40" s="12" t="inlineStr">
        <is>
          <t>Signed by both</t>
        </is>
      </c>
      <c r="E40" s="12" t="inlineStr">
        <is>
          <t>Yard</t>
        </is>
      </c>
      <c r="F40" s="12" t="inlineStr">
        <is>
          <t>Owner's rep</t>
        </is>
      </c>
      <c r="G40" s="12" t="inlineStr"/>
      <c r="H40" s="12" t="inlineStr"/>
      <c r="I40" s="12" t="inlineStr"/>
    </row>
    <row r="41" ht="30" customHeight="1">
      <c r="A41" s="12" t="n">
        <v>5</v>
      </c>
      <c r="B41" s="12" t="inlineStr">
        <is>
          <t>Pre-launch list, signed item by item</t>
        </is>
      </c>
      <c r="C41" s="12" t="inlineStr">
        <is>
          <t>Signed record</t>
        </is>
      </c>
      <c r="D41" s="12" t="inlineStr">
        <is>
          <t>Every item in the annex closed</t>
        </is>
      </c>
      <c r="E41" s="12" t="inlineStr">
        <is>
          <t>Yard</t>
        </is>
      </c>
      <c r="F41" s="12" t="inlineStr">
        <is>
          <t>Owner's rep</t>
        </is>
      </c>
      <c r="G41" s="12" t="inlineStr"/>
      <c r="H41" s="12" t="inlineStr"/>
      <c r="I41" s="12" t="inlineStr"/>
    </row>
    <row r="42" ht="30" customHeight="1">
      <c r="A42" s="12" t="n">
        <v>5</v>
      </c>
      <c r="B42" s="12" t="inlineStr">
        <is>
          <t>Class records for listed items</t>
        </is>
      </c>
      <c r="C42" s="12" t="inlineStr">
        <is>
          <t>Class record</t>
        </is>
      </c>
      <c r="D42" s="12" t="inlineStr">
        <is>
          <t>Sea valves, hull openings, shafts and rudders</t>
        </is>
      </c>
      <c r="E42" s="12" t="inlineStr">
        <is>
          <t>Yard</t>
        </is>
      </c>
      <c r="F42" s="12" t="inlineStr">
        <is>
          <t>Owner's rep</t>
        </is>
      </c>
      <c r="G42" s="12" t="inlineStr"/>
      <c r="H42" s="12" t="inlineStr"/>
      <c r="I42" s="12" t="inlineStr"/>
    </row>
    <row r="43" ht="30" customHeight="1">
      <c r="A43" s="12" t="n">
        <v>5</v>
      </c>
      <c r="B43" s="12" t="inlineStr">
        <is>
          <t>Launch record and draught readings</t>
        </is>
      </c>
      <c r="C43" s="12" t="inlineStr">
        <is>
          <t>Signed record</t>
        </is>
      </c>
      <c r="D43" s="12" t="inlineStr">
        <is>
          <t>Afloat, moored, draughts read</t>
        </is>
      </c>
      <c r="E43" s="12" t="inlineStr">
        <is>
          <t>Yard</t>
        </is>
      </c>
      <c r="F43" s="12" t="inlineStr">
        <is>
          <t>Owner's rep</t>
        </is>
      </c>
      <c r="G43" s="12" t="inlineStr"/>
      <c r="H43" s="12" t="inlineStr"/>
      <c r="I43" s="12" t="inlineStr"/>
    </row>
    <row r="44" ht="30" customHeight="1">
      <c r="A44" s="12" t="n">
        <v>6</v>
      </c>
      <c r="B44" s="12" t="inlineStr">
        <is>
          <t>Signed trial results log</t>
        </is>
      </c>
      <c r="C44" s="12" t="inlineStr">
        <is>
          <t>Test record</t>
        </is>
      </c>
      <c r="D44" s="12" t="inlineStr">
        <is>
          <t>Every test in the programme, signed by attendees</t>
        </is>
      </c>
      <c r="E44" s="12" t="inlineStr">
        <is>
          <t>Yard</t>
        </is>
      </c>
      <c r="F44" s="12" t="inlineStr">
        <is>
          <t>Owner's rep + build captain</t>
        </is>
      </c>
      <c r="G44" s="12" t="inlineStr"/>
      <c r="H44" s="12" t="inlineStr"/>
      <c r="I44" s="12" t="inlineStr"/>
    </row>
    <row r="45" ht="30" customHeight="1">
      <c r="A45" s="12" t="n">
        <v>6</v>
      </c>
      <c r="B45" s="12" t="inlineStr">
        <is>
          <t>Measurement reports (speed, noise, vibration)</t>
        </is>
      </c>
      <c r="C45" s="12" t="inlineStr">
        <is>
          <t>Test record</t>
        </is>
      </c>
      <c r="D45" s="12" t="inlineStr">
        <is>
          <t>Method and conditions as the trial programme</t>
        </is>
      </c>
      <c r="E45" s="12" t="inlineStr">
        <is>
          <t>Yard / measurement firm</t>
        </is>
      </c>
      <c r="F45" s="12" t="inlineStr">
        <is>
          <t>Owner's rep</t>
        </is>
      </c>
      <c r="G45" s="12" t="inlineStr"/>
      <c r="H45" s="12" t="inlineStr"/>
      <c r="I45" s="12" t="inlineStr"/>
    </row>
    <row r="46" ht="30" customHeight="1">
      <c r="A46" s="12" t="n">
        <v>6</v>
      </c>
      <c r="B46" s="12" t="inlineStr">
        <is>
          <t>Deviation list with agreed actions</t>
        </is>
      </c>
      <c r="C46" s="12" t="inlineStr">
        <is>
          <t>Signed record</t>
        </is>
      </c>
      <c r="D46" s="12" t="inlineStr">
        <is>
          <t>Each deviation classified and dated</t>
        </is>
      </c>
      <c r="E46" s="12" t="inlineStr">
        <is>
          <t>Yard</t>
        </is>
      </c>
      <c r="F46" s="12" t="inlineStr">
        <is>
          <t>Owner's rep</t>
        </is>
      </c>
      <c r="G46" s="12" t="inlineStr"/>
      <c r="H46" s="12" t="inlineStr"/>
      <c r="I46" s="12" t="inlineStr"/>
    </row>
    <row r="47" ht="30" customHeight="1">
      <c r="A47" s="12" t="n">
        <v>7</v>
      </c>
      <c r="B47" s="12" t="inlineStr">
        <is>
          <t>Protocol of delivery and acceptance</t>
        </is>
      </c>
      <c r="C47" s="12" t="inlineStr">
        <is>
          <t>Signed record</t>
        </is>
      </c>
      <c r="D47" s="12" t="inlineStr">
        <is>
          <t>Signed by both parties</t>
        </is>
      </c>
      <c r="E47" s="12" t="inlineStr">
        <is>
          <t>Yard</t>
        </is>
      </c>
      <c r="F47" s="12" t="inlineStr">
        <is>
          <t>Owner</t>
        </is>
      </c>
      <c r="G47" s="12" t="inlineStr"/>
      <c r="H47" s="12" t="inlineStr"/>
      <c r="I47" s="12" t="inlineStr"/>
    </row>
    <row r="48" ht="30" customHeight="1">
      <c r="A48" s="12" t="n">
        <v>7</v>
      </c>
      <c r="B48" s="12" t="inlineStr">
        <is>
          <t>Certificates (class, flag, builder's certificate)</t>
        </is>
      </c>
      <c r="C48" s="12" t="inlineStr">
        <is>
          <t>Certificate</t>
        </is>
      </c>
      <c r="D48" s="12" t="inlineStr">
        <is>
          <t>Originals seen and listed</t>
        </is>
      </c>
      <c r="E48" s="12" t="inlineStr">
        <is>
          <t>Yard</t>
        </is>
      </c>
      <c r="F48" s="12" t="inlineStr">
        <is>
          <t>Owner's counsel</t>
        </is>
      </c>
      <c r="G48" s="12" t="inlineStr"/>
      <c r="H48" s="12" t="inlineStr"/>
      <c r="I48" s="12" t="inlineStr"/>
    </row>
    <row r="49" ht="30" customHeight="1">
      <c r="A49" s="12" t="n">
        <v>7</v>
      </c>
      <c r="B49" s="12" t="inlineStr">
        <is>
          <t>Bill of sale</t>
        </is>
      </c>
      <c r="C49" s="12" t="inlineStr">
        <is>
          <t>Commercial</t>
        </is>
      </c>
      <c r="D49" s="12" t="inlineStr">
        <is>
          <t>Form as required by the flag registry</t>
        </is>
      </c>
      <c r="E49" s="12" t="inlineStr">
        <is>
          <t>Yard</t>
        </is>
      </c>
      <c r="F49" s="12" t="inlineStr">
        <is>
          <t>Owner's counsel</t>
        </is>
      </c>
      <c r="G49" s="12" t="inlineStr"/>
      <c r="H49" s="12" t="inlineStr"/>
      <c r="I49" s="12" t="inlineStr"/>
    </row>
    <row r="50" ht="30" customHeight="1">
      <c r="A50" s="12" t="n">
        <v>7</v>
      </c>
      <c r="B50" s="12" t="inlineStr">
        <is>
          <t>Signed open items list</t>
        </is>
      </c>
      <c r="C50" s="12" t="inlineStr">
        <is>
          <t>Signed record</t>
        </is>
      </c>
      <c r="D50" s="12" t="inlineStr">
        <is>
          <t>Each item classified; none that blocks delivery</t>
        </is>
      </c>
      <c r="E50" s="12" t="inlineStr">
        <is>
          <t>Yard</t>
        </is>
      </c>
      <c r="F50" s="12" t="inlineStr">
        <is>
          <t>Owner's rep</t>
        </is>
      </c>
      <c r="G50" s="12" t="inlineStr"/>
      <c r="H50" s="12" t="inlineStr"/>
      <c r="I50" s="12" t="inlineStr"/>
    </row>
    <row r="51" ht="30" customHeight="1">
      <c r="A51" s="12" t="n">
        <v>7</v>
      </c>
      <c r="B51" s="12" t="inlineStr">
        <is>
          <t>Handover receipt: manuals, as-built drawings, spares</t>
        </is>
      </c>
      <c r="C51" s="12" t="inlineStr">
        <is>
          <t>Signed record</t>
        </is>
      </c>
      <c r="D51" s="12" t="inlineStr">
        <is>
          <t>Against the delivery documentation list</t>
        </is>
      </c>
      <c r="E51" s="12" t="inlineStr">
        <is>
          <t>Yard</t>
        </is>
      </c>
      <c r="F51" s="12" t="inlineStr">
        <is>
          <t>Build captain</t>
        </is>
      </c>
      <c r="G51" s="12" t="inlineStr"/>
      <c r="H51" s="12" t="inlineStr"/>
      <c r="I51" s="12" t="inlineStr"/>
    </row>
    <row r="52" ht="30" customHeight="1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 ht="30" customHeight="1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 ht="30" customHeight="1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 ht="30" customHeight="1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 ht="30" customHeight="1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 ht="30" customHeight="1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 ht="30" customHeight="1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 ht="30" customHeight="1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 ht="30" customHeight="1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 ht="30" customHeight="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 ht="30" customHeight="1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 ht="30" customHeight="1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 ht="30" customHeight="1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 ht="30" customHeight="1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 ht="30" customHeight="1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 ht="30" customHeight="1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 ht="30" customHeight="1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 ht="30" customHeight="1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 ht="30" customHeight="1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 ht="30" customHeight="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 ht="30" customHeight="1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 ht="30" customHeight="1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 ht="30" customHeight="1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 ht="30" customHeight="1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 ht="30" customHeight="1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 ht="30" customHeight="1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 ht="30" customHeight="1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 ht="30" customHeight="1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 ht="30" customHeight="1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 ht="30" customHeight="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 ht="30" customHeight="1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 ht="30" customHeight="1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</sheetData>
  <mergeCells count="3">
    <mergeCell ref="A3:R3"/>
    <mergeCell ref="A2:R2"/>
    <mergeCell ref="A22:R22"/>
  </mergeCells>
  <conditionalFormatting sqref="D17">
    <cfRule type="expression" priority="1" dxfId="0">
      <formula>LEFT(D17,5)="CHECK"</formula>
    </cfRule>
    <cfRule type="expression" priority="2" dxfId="1">
      <formula>LEFT(D17,2)="OK"</formula>
    </cfRule>
  </conditionalFormatting>
  <conditionalFormatting sqref="D20">
    <cfRule type="expression" priority="3" dxfId="0">
      <formula>LEFT(D20,5)="CHECK"</formula>
    </cfRule>
    <cfRule type="expression" priority="4" dxfId="1">
      <formula>LEFT(D20,2)="OK"</formula>
    </cfRule>
  </conditionalFormatting>
  <conditionalFormatting sqref="K6:K15">
    <cfRule type="expression" priority="5" dxfId="1">
      <formula>K6="Paid"</formula>
    </cfRule>
    <cfRule type="expression" priority="6" dxfId="2">
      <formula>K6="Disputed"</formula>
    </cfRule>
    <cfRule type="expression" priority="7" dxfId="3">
      <formula>K6="Claimed"</formula>
    </cfRule>
  </conditionalFormatting>
  <conditionalFormatting sqref="I24:I83">
    <cfRule type="expression" priority="8" dxfId="2">
      <formula>I24="No"</formula>
    </cfRule>
  </conditionalFormatting>
  <dataValidations count="3">
    <dataValidation sqref="K6:K15" showDropDown="0" showInputMessage="0" showErrorMessage="0" allowBlank="1" type="list">
      <formula1>"Planned,Claimed,Disputed,Certified,Invoiced,Paid"</formula1>
    </dataValidation>
    <dataValidation sqref="I24:I83" showDropDown="0" showInputMessage="0" showErrorMessage="0" allowBlank="1" type="list">
      <formula1>"Yes,No"</formula1>
    </dataValidation>
    <dataValidation sqref="C24:C83" showDropDown="0" showInputMessage="0" showErrorMessage="0" allowBlank="1" type="list">
      <formula1>"Signed record,Survey report,Class record,Test record,Photo set,Certificate,Commercial"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2026-09-27T13:36:21Z</dcterms:created>
  <dcterms:modified xmlns:dcterms="http://purl.org/dc/terms/" xmlns:xsi="http://www.w3.org/2001/XMLSchema-instance" xsi:type="dcterms:W3CDTF">2026-09-27T13:36:21Z</dcterms:modified>
</cp:coreProperties>
</file>